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Sheet1!$G$1:$G$59</definedName>
  </definedNames>
  <calcPr calcId="145621"/>
</workbook>
</file>

<file path=xl/calcChain.xml><?xml version="1.0" encoding="utf-8"?>
<calcChain xmlns="http://schemas.openxmlformats.org/spreadsheetml/2006/main">
  <c r="G59" i="1" l="1"/>
  <c r="A59" i="1"/>
  <c r="G58" i="1"/>
  <c r="A58" i="1"/>
  <c r="G57" i="1"/>
  <c r="A57" i="1"/>
  <c r="G56" i="1"/>
  <c r="A56" i="1"/>
  <c r="G55" i="1"/>
  <c r="A55" i="1"/>
  <c r="G54" i="1"/>
  <c r="A54" i="1"/>
  <c r="G53" i="1"/>
  <c r="A53" i="1"/>
  <c r="G52" i="1"/>
  <c r="E52" i="1"/>
  <c r="A52" i="1"/>
  <c r="G51" i="1"/>
  <c r="A51" i="1"/>
  <c r="G50" i="1"/>
  <c r="E50" i="1"/>
  <c r="A50" i="1"/>
  <c r="G49" i="1"/>
  <c r="E49" i="1"/>
  <c r="A49" i="1"/>
  <c r="G48" i="1"/>
  <c r="E48" i="1"/>
  <c r="A48" i="1"/>
  <c r="G47" i="1"/>
  <c r="E47" i="1"/>
  <c r="A47" i="1"/>
  <c r="G46" i="1"/>
  <c r="E46" i="1"/>
  <c r="A46" i="1"/>
  <c r="G45" i="1"/>
  <c r="E45" i="1"/>
  <c r="A45" i="1"/>
  <c r="G44" i="1"/>
  <c r="E44" i="1"/>
  <c r="A44" i="1"/>
  <c r="G43" i="1"/>
  <c r="A43" i="1"/>
  <c r="G42" i="1"/>
  <c r="A42" i="1"/>
  <c r="G41" i="1"/>
  <c r="A41" i="1"/>
  <c r="G40" i="1"/>
  <c r="G39" i="1"/>
  <c r="A39" i="1"/>
  <c r="G38" i="1"/>
  <c r="A38" i="1"/>
  <c r="G37" i="1"/>
  <c r="A37" i="1"/>
  <c r="G36" i="1"/>
  <c r="A36" i="1"/>
  <c r="G35" i="1"/>
  <c r="A35" i="1"/>
  <c r="G34" i="1"/>
  <c r="A34" i="1"/>
  <c r="A33" i="1"/>
  <c r="G32" i="1"/>
  <c r="A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  <c r="G2" i="1"/>
  <c r="A2" i="1"/>
</calcChain>
</file>

<file path=xl/sharedStrings.xml><?xml version="1.0" encoding="utf-8"?>
<sst xmlns="http://schemas.openxmlformats.org/spreadsheetml/2006/main" count="181" uniqueCount="98">
  <si>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</si>
  <si>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</si>
  <si>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</si>
  <si>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</si>
  <si>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</si>
  <si>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</si>
  <si>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</si>
  <si>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</si>
  <si>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</si>
  <si>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</si>
  <si>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XD1Q</t>
  </si>
  <si>
    <t>Down-and-Out Barrier Put Option on ALSI</t>
  </si>
  <si>
    <t>XE7Q</t>
  </si>
  <si>
    <t>XF2Q</t>
  </si>
  <si>
    <t>Up-and-Out Barrier Call Option on ALSI</t>
  </si>
  <si>
    <t>XF3Q</t>
  </si>
  <si>
    <t>XF4Q</t>
  </si>
  <si>
    <t>XH5Q</t>
  </si>
  <si>
    <t>XM4Q</t>
  </si>
  <si>
    <t>XJ7Q</t>
  </si>
  <si>
    <t>XK7Q</t>
  </si>
  <si>
    <t>XL4Q</t>
  </si>
  <si>
    <t>Down-and-Out Barrier Put Option on ANG</t>
  </si>
  <si>
    <t>XL6Q</t>
  </si>
  <si>
    <t>XL8Q</t>
  </si>
  <si>
    <t>XN6Q</t>
  </si>
  <si>
    <t>Strike resetting Barrier Put  Option on DTOP</t>
  </si>
  <si>
    <t>XN7Q</t>
  </si>
  <si>
    <t>XR7Q</t>
  </si>
  <si>
    <t>Stike Resetting Put on DTOP</t>
  </si>
  <si>
    <t>XS2Q</t>
  </si>
  <si>
    <t>XS9Q</t>
  </si>
  <si>
    <t>XV4Q</t>
  </si>
  <si>
    <t>Down-and-Out Barrier Put Option on SHF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</si>
  <si>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</si>
  <si>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</si>
  <si>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</si>
  <si>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</si>
  <si>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</si>
  <si>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</si>
  <si>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</si>
  <si>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</si>
  <si>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</si>
  <si>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</si>
  <si>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XY2Q</t>
  </si>
  <si>
    <t>Down-and-Out Barrier Put Option on MPC</t>
  </si>
  <si>
    <t>XY3Q</t>
  </si>
  <si>
    <t>XY5Q</t>
  </si>
  <si>
    <t>Down-and-Out Barrier Put Option on FSR</t>
  </si>
  <si>
    <t>XY6Q</t>
  </si>
  <si>
    <t>XY7Q</t>
  </si>
  <si>
    <t>Up-and-Out Barrier Call Option on WHL</t>
  </si>
  <si>
    <t>XY8Q</t>
  </si>
  <si>
    <t>Up-and-Out Barrier Call Option on LHC</t>
  </si>
  <si>
    <t>XY9Q</t>
  </si>
  <si>
    <t>Down-and-Out Barrier Put Option on NPN</t>
  </si>
  <si>
    <t>XZ1Q</t>
  </si>
  <si>
    <t>ALU Equity</t>
  </si>
  <si>
    <t>XZ2Q</t>
  </si>
  <si>
    <t>Quanto Opti Strangle on ALU</t>
  </si>
  <si>
    <t>YBIQ</t>
  </si>
  <si>
    <t>Multti-Seagull on IMP</t>
  </si>
  <si>
    <t>YBJQ</t>
  </si>
  <si>
    <t>Multti-Seagull on HAR</t>
  </si>
  <si>
    <t>XZ8Q</t>
  </si>
  <si>
    <t>Up-and-Out Barrier Call Option on AGL</t>
  </si>
  <si>
    <t>YCIQ</t>
  </si>
  <si>
    <t>IDX Put Option on CHK</t>
  </si>
  <si>
    <t>YCLQ</t>
  </si>
  <si>
    <t>YBKQ</t>
  </si>
  <si>
    <t>YBVQ</t>
  </si>
  <si>
    <t>YBWQ</t>
  </si>
  <si>
    <t>YBXQ</t>
  </si>
  <si>
    <t>Down-and-Out Barrier Put Option on CDCE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</si>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</sst>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3" fillId="0" borderId="1" xfId="2" applyFont="1" applyFill="1" applyBorder="1"/>
    <xf numFmtId="0" fontId="4" fillId="0" borderId="1" xfId="2" applyFont="1" applyFill="1" applyBorder="1"/>
    <xf numFmtId="2" fontId="4" fillId="0" borderId="0" xfId="2" applyNumberFormat="1" applyFont="1" applyFill="1"/>
    <xf numFmtId="14" fontId="3" fillId="0" borderId="1" xfId="2" applyNumberFormat="1" applyFont="1" applyFill="1" applyBorder="1"/>
    <xf numFmtId="2" fontId="3" fillId="0" borderId="0" xfId="2" applyNumberFormat="1" applyFill="1"/>
    <xf numFmtId="10" fontId="3" fillId="0" borderId="0" xfId="1" applyNumberFormat="1" applyFont="1" applyFill="1"/>
    <xf numFmtId="14" fontId="3" fillId="0" borderId="2" xfId="2" applyNumberFormat="1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0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XD1Q</v>
          </cell>
          <cell r="E4" t="str">
            <v>Down-and-Out Barrier Put Option on ALSI</v>
          </cell>
          <cell r="F4">
            <v>41445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XE7Q</v>
          </cell>
          <cell r="E5" t="str">
            <v>Down-and-Out Barrier Put Option on ALSI</v>
          </cell>
          <cell r="F5">
            <v>41445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D6" t="str">
            <v>XF2Q</v>
          </cell>
          <cell r="E6" t="str">
            <v>Up-and-Out Barrier Call Option on ALSI</v>
          </cell>
          <cell r="F6">
            <v>41445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D7" t="str">
            <v>XF3Q</v>
          </cell>
          <cell r="E7" t="str">
            <v>Down-and-Out Barrier Put Option on ALSI</v>
          </cell>
          <cell r="F7">
            <v>41445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D8" t="str">
            <v>XF4Q</v>
          </cell>
          <cell r="E8" t="str">
            <v>Down-and-Out Barrier Put Option on ALSI</v>
          </cell>
          <cell r="F8">
            <v>41445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D9" t="str">
            <v>XH5Q</v>
          </cell>
          <cell r="E9" t="str">
            <v>Down-and-Out Barrier Put Option on ALSI</v>
          </cell>
          <cell r="F9">
            <v>41445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XM4Q</v>
          </cell>
          <cell r="E10" t="str">
            <v>Down-and-Out Barrier Put Option on ALSI</v>
          </cell>
          <cell r="F10">
            <v>41536</v>
          </cell>
          <cell r="G10">
            <v>209.91632115282007</v>
          </cell>
          <cell r="H10">
            <v>212.45723008354724</v>
          </cell>
          <cell r="I10">
            <v>132.37293693906742</v>
          </cell>
          <cell r="J10">
            <v>133.97523053781146</v>
          </cell>
          <cell r="K10">
            <v>-7.8421395291467369E-2</v>
          </cell>
        </row>
        <row r="11">
          <cell r="D11" t="str">
            <v>XJ7Q</v>
          </cell>
          <cell r="E11" t="str">
            <v>Down-and-Out Barrier Put Option With zero Rebate on ALSI</v>
          </cell>
          <cell r="F11">
            <v>41536</v>
          </cell>
          <cell r="G11">
            <v>288.68369541950517</v>
          </cell>
          <cell r="H11">
            <v>292.38730258148348</v>
          </cell>
          <cell r="I11">
            <v>178.82589463974691</v>
          </cell>
          <cell r="J11">
            <v>181.12010409682244</v>
          </cell>
          <cell r="K11">
            <v>-0.12013336281984087</v>
          </cell>
        </row>
        <row r="12">
          <cell r="D12" t="str">
            <v>XK7Q</v>
          </cell>
          <cell r="E12" t="str">
            <v>Down-and-Out Barrier Put Option on ALSI</v>
          </cell>
          <cell r="F12">
            <v>41536</v>
          </cell>
          <cell r="G12">
            <v>97.080752981876898</v>
          </cell>
          <cell r="H12">
            <v>98.32623022128746</v>
          </cell>
          <cell r="I12">
            <v>56.603500124129482</v>
          </cell>
          <cell r="J12">
            <v>57.329682904033724</v>
          </cell>
          <cell r="K12">
            <v>-4.770064439865622E-2</v>
          </cell>
        </row>
        <row r="13">
          <cell r="D13" t="str">
            <v>XL4Q</v>
          </cell>
          <cell r="E13" t="str">
            <v>Down-and-In Barrier Call Option on SBK</v>
          </cell>
          <cell r="F13">
            <v>41445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 t="str">
            <v>XL6Q</v>
          </cell>
          <cell r="E14" t="str">
            <v>Down-and-Out Barrier Put Option on ALSI</v>
          </cell>
          <cell r="F14">
            <v>41627</v>
          </cell>
          <cell r="G14">
            <v>33.746335260908594</v>
          </cell>
          <cell r="H14">
            <v>34.63748524202822</v>
          </cell>
          <cell r="I14">
            <v>22.35277658842185</v>
          </cell>
          <cell r="J14">
            <v>22.94305331864263</v>
          </cell>
          <cell r="K14">
            <v>-1.4593748014247118E-2</v>
          </cell>
        </row>
        <row r="15">
          <cell r="D15" t="str">
            <v>XL8Q</v>
          </cell>
          <cell r="E15" t="str">
            <v>Down-and-Out Barrier Put Option on ALSI</v>
          </cell>
          <cell r="F15">
            <v>41627</v>
          </cell>
          <cell r="G15">
            <v>16.731062634685664</v>
          </cell>
          <cell r="H15">
            <v>17.172885014382189</v>
          </cell>
          <cell r="I15">
            <v>10.257557350125035</v>
          </cell>
          <cell r="J15">
            <v>10.52843186044516</v>
          </cell>
          <cell r="K15">
            <v>-8.1676223192233676E-3</v>
          </cell>
        </row>
        <row r="16">
          <cell r="D16" t="str">
            <v>XN6Q</v>
          </cell>
          <cell r="E16" t="str">
            <v>Stike Resetting Put on DTOP</v>
          </cell>
          <cell r="F16">
            <v>41472</v>
          </cell>
          <cell r="G16">
            <v>156.85725271803861</v>
          </cell>
          <cell r="H16">
            <v>157.44174254621686</v>
          </cell>
          <cell r="I16">
            <v>84.962390654920142</v>
          </cell>
          <cell r="J16">
            <v>85.27898202863733</v>
          </cell>
          <cell r="K16">
            <v>-0.36300376320510952</v>
          </cell>
        </row>
        <row r="17">
          <cell r="D17" t="str">
            <v>XN7Q</v>
          </cell>
          <cell r="E17" t="str">
            <v>Down-and-Out Barrier Put Option on ALSI</v>
          </cell>
          <cell r="F17">
            <v>41627</v>
          </cell>
          <cell r="G17">
            <v>583.36649722012294</v>
          </cell>
          <cell r="H17">
            <v>598.77163792545286</v>
          </cell>
          <cell r="I17">
            <v>430.37418836528661</v>
          </cell>
          <cell r="J17">
            <v>441.73921354123138</v>
          </cell>
          <cell r="K17">
            <v>-0.13980664306286569</v>
          </cell>
        </row>
        <row r="18">
          <cell r="D18" t="str">
            <v>XR7Q</v>
          </cell>
          <cell r="E18" t="str">
            <v>Stike Resetting Put on DTOP</v>
          </cell>
          <cell r="F18">
            <v>41445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 t="str">
            <v>XS2Q</v>
          </cell>
          <cell r="E19" t="str">
            <v>Stike Resetting Put on DTOP</v>
          </cell>
          <cell r="F19">
            <v>41445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 t="str">
            <v>XS9Q</v>
          </cell>
          <cell r="E20" t="str">
            <v>Down-and-Out Barrier Put Option on ALSI</v>
          </cell>
          <cell r="F20">
            <v>41627</v>
          </cell>
          <cell r="G20">
            <v>41.602933006758931</v>
          </cell>
          <cell r="H20">
            <v>42.701554610463582</v>
          </cell>
          <cell r="I20">
            <v>30.568997248046529</v>
          </cell>
          <cell r="J20">
            <v>31.376242275093919</v>
          </cell>
          <cell r="K20">
            <v>-1.436126485920978E-2</v>
          </cell>
        </row>
        <row r="21">
          <cell r="D21" t="str">
            <v>XV4Q</v>
          </cell>
          <cell r="E21" t="str">
            <v>Down-and-Out Barrier Put Option on SHF</v>
          </cell>
          <cell r="F21">
            <v>41445</v>
          </cell>
          <cell r="G21">
            <v>1.9200000000000017</v>
          </cell>
          <cell r="H21">
            <v>1.9200000000000017</v>
          </cell>
          <cell r="I21">
            <v>1.9200000000000017</v>
          </cell>
          <cell r="J21">
            <v>1.9200000000000017</v>
          </cell>
          <cell r="K21">
            <v>-0.99999999999999589</v>
          </cell>
        </row>
        <row r="22">
          <cell r="D22" t="str">
            <v>XW5Q</v>
          </cell>
          <cell r="E22" t="str">
            <v>Up-and-In Barrier Call Option on CFR</v>
          </cell>
          <cell r="F22">
            <v>41536</v>
          </cell>
          <cell r="G22">
            <v>11.514347876664523</v>
          </cell>
          <cell r="H22">
            <v>11.662068797305901</v>
          </cell>
          <cell r="I22">
            <v>13.251167670772904</v>
          </cell>
          <cell r="J22">
            <v>13.421170758126808</v>
          </cell>
          <cell r="K22">
            <v>0.84451637552876369</v>
          </cell>
        </row>
        <row r="23">
          <cell r="D23" t="str">
            <v>XW7Q</v>
          </cell>
          <cell r="E23" t="str">
            <v>Stike Resetting Put on DTOP</v>
          </cell>
          <cell r="F23">
            <v>41718</v>
          </cell>
          <cell r="G23">
            <v>325.16520445866212</v>
          </cell>
          <cell r="H23">
            <v>338.71784967536416</v>
          </cell>
          <cell r="I23">
            <v>291.61049306140785</v>
          </cell>
          <cell r="J23">
            <v>303.76460272547308</v>
          </cell>
          <cell r="K23">
            <v>-0.16693773134816667</v>
          </cell>
        </row>
        <row r="24">
          <cell r="D24" t="str">
            <v>XX2Q</v>
          </cell>
          <cell r="E24" t="str">
            <v>Stike Resetting Put on DTOP Funded by Call</v>
          </cell>
          <cell r="F24">
            <v>41526</v>
          </cell>
          <cell r="G24">
            <v>283.23553238667182</v>
          </cell>
          <cell r="H24">
            <v>286.4506294527767</v>
          </cell>
          <cell r="I24">
            <v>235.80915746991462</v>
          </cell>
          <cell r="J24">
            <v>238.48590259420635</v>
          </cell>
          <cell r="K24">
            <v>-0.19255028955384212</v>
          </cell>
        </row>
        <row r="25">
          <cell r="D25" t="str">
            <v>XY2Q</v>
          </cell>
          <cell r="E25" t="str">
            <v>Down-and-Out Barrier Put Option on MPC</v>
          </cell>
          <cell r="F25">
            <v>41445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 t="str">
            <v>XY3Q</v>
          </cell>
          <cell r="E26" t="str">
            <v>Down-and-Out Barrier Put Option on SHP</v>
          </cell>
          <cell r="F26">
            <v>41445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 t="str">
            <v>XY5Q</v>
          </cell>
          <cell r="E27" t="str">
            <v>Down-and-Out Barrier Put Option on FSR</v>
          </cell>
          <cell r="F27">
            <v>41445</v>
          </cell>
          <cell r="G27">
            <v>2.4399999999999977</v>
          </cell>
          <cell r="H27">
            <v>2.4399999999999977</v>
          </cell>
          <cell r="I27">
            <v>2.4399999999999977</v>
          </cell>
          <cell r="J27">
            <v>2.4399999999999977</v>
          </cell>
          <cell r="K27">
            <v>-0.99999999999998967</v>
          </cell>
        </row>
        <row r="28">
          <cell r="D28" t="str">
            <v>XY6Q</v>
          </cell>
          <cell r="E28" t="str">
            <v>Stike Resetting Put on DTOP</v>
          </cell>
          <cell r="F28">
            <v>41575</v>
          </cell>
          <cell r="G28">
            <v>180.7864159933963</v>
          </cell>
          <cell r="H28">
            <v>184.14660651532211</v>
          </cell>
          <cell r="I28">
            <v>157.42448606974858</v>
          </cell>
          <cell r="J28">
            <v>160.35045958996005</v>
          </cell>
          <cell r="K28">
            <v>-8.6348587969455659E-2</v>
          </cell>
        </row>
        <row r="29">
          <cell r="D29" t="str">
            <v>XY7Q</v>
          </cell>
          <cell r="E29" t="str">
            <v>Up-and-Out Barrier Call Option on WHL</v>
          </cell>
          <cell r="F29">
            <v>41445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str">
            <v>XY8Q</v>
          </cell>
          <cell r="E30" t="str">
            <v>Up-and-Out Barrier Call Option on LHC</v>
          </cell>
          <cell r="F30">
            <v>41445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XY9Q</v>
          </cell>
          <cell r="E31" t="str">
            <v>Down-and-Out Barrier Put Option on NPN</v>
          </cell>
          <cell r="F31">
            <v>41627</v>
          </cell>
          <cell r="G31">
            <v>3.7515917407646491</v>
          </cell>
          <cell r="H31">
            <v>3.8506611918058624</v>
          </cell>
          <cell r="I31">
            <v>2.6602966908596364</v>
          </cell>
          <cell r="J31">
            <v>2.7305479737768183</v>
          </cell>
          <cell r="K31">
            <v>-6.7802527619069464E-2</v>
          </cell>
        </row>
        <row r="32">
          <cell r="D32" t="str">
            <v>XZ2Q</v>
          </cell>
          <cell r="E32" t="str">
            <v>Down-and-Out Barrier Put Option on NPN</v>
          </cell>
          <cell r="F32">
            <v>41449</v>
          </cell>
          <cell r="G32">
            <v>1.1295100766630331E-2</v>
          </cell>
          <cell r="H32">
            <v>1.1301163087476491E-2</v>
          </cell>
          <cell r="I32">
            <v>1.1295100766630331E-2</v>
          </cell>
          <cell r="J32">
            <v>1.1301163087476491E-2</v>
          </cell>
          <cell r="K32">
            <v>8.142752888668503E-3</v>
          </cell>
        </row>
        <row r="33">
          <cell r="D33" t="str">
            <v>YBIQ</v>
          </cell>
          <cell r="E33" t="str">
            <v>Multti-Seagull on IMP</v>
          </cell>
          <cell r="F33">
            <v>41445</v>
          </cell>
          <cell r="G33">
            <v>-23.049999999999983</v>
          </cell>
          <cell r="H33">
            <v>-23.049999999999983</v>
          </cell>
          <cell r="I33">
            <v>-23.049999999999983</v>
          </cell>
          <cell r="J33">
            <v>-23.049999999999983</v>
          </cell>
          <cell r="K33">
            <v>1.9999999999999574</v>
          </cell>
        </row>
        <row r="34">
          <cell r="D34" t="str">
            <v>YBJQ</v>
          </cell>
          <cell r="E34" t="str">
            <v>Multti-Seagull on HAR</v>
          </cell>
          <cell r="F34">
            <v>41445</v>
          </cell>
          <cell r="G34">
            <v>-14.57</v>
          </cell>
          <cell r="H34">
            <v>-14.57</v>
          </cell>
          <cell r="I34">
            <v>-14.57</v>
          </cell>
          <cell r="J34">
            <v>-14.57</v>
          </cell>
          <cell r="K34">
            <v>2.0000000000000488</v>
          </cell>
        </row>
        <row r="35">
          <cell r="D35" t="str">
            <v>XZ8Q</v>
          </cell>
          <cell r="E35" t="str">
            <v>Up-and-Out Barrier Call Option on AGL</v>
          </cell>
          <cell r="F35">
            <v>41627</v>
          </cell>
          <cell r="G35">
            <v>5.5042225507788682</v>
          </cell>
          <cell r="H35">
            <v>5.6495742692478892</v>
          </cell>
          <cell r="I35">
            <v>5.7732751393314361</v>
          </cell>
          <cell r="J35">
            <v>5.9257318132676238</v>
          </cell>
          <cell r="K35">
            <v>0.12900340659511847</v>
          </cell>
        </row>
        <row r="36">
          <cell r="D36" t="str">
            <v>YCLQ</v>
          </cell>
          <cell r="E36" t="str">
            <v>Down-and-Out Barrier Put Option on ALSI</v>
          </cell>
          <cell r="F36">
            <v>41445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 t="str">
            <v>YCIQ</v>
          </cell>
          <cell r="F37">
            <v>41449</v>
          </cell>
          <cell r="G37">
            <v>3.3618185828114189E-13</v>
          </cell>
          <cell r="H37">
            <v>3.3636229423560283E-13</v>
          </cell>
          <cell r="I37">
            <v>3.3618185828114189E-13</v>
          </cell>
          <cell r="J37">
            <v>3.3636229423560283E-13</v>
          </cell>
          <cell r="K37">
            <v>-2.5788586521027506E-13</v>
          </cell>
        </row>
        <row r="38">
          <cell r="D38" t="str">
            <v>XY1Q</v>
          </cell>
          <cell r="E38" t="str">
            <v>Down-and-Out Barrier Put Option on ALSI</v>
          </cell>
          <cell r="F38">
            <v>41522</v>
          </cell>
          <cell r="G38">
            <v>782.90815988766383</v>
          </cell>
          <cell r="H38">
            <v>791.33342653512886</v>
          </cell>
          <cell r="I38">
            <v>507.36026912634054</v>
          </cell>
          <cell r="J38">
            <v>512.82022697673824</v>
          </cell>
          <cell r="K38">
            <v>-0.27011669056965382</v>
          </cell>
        </row>
        <row r="39">
          <cell r="D39" t="str">
            <v>YBKQ</v>
          </cell>
          <cell r="E39" t="str">
            <v>Floor Opti Spread</v>
          </cell>
          <cell r="F39">
            <v>41556</v>
          </cell>
          <cell r="G39">
            <v>20.639949903578991</v>
          </cell>
          <cell r="H39">
            <v>20.965727151646856</v>
          </cell>
          <cell r="I39">
            <v>15.473695249415965</v>
          </cell>
          <cell r="J39">
            <v>15.717929265455</v>
          </cell>
          <cell r="K39">
            <v>0.46880523521020651</v>
          </cell>
        </row>
        <row r="40">
          <cell r="D40" t="str">
            <v>YBVQ</v>
          </cell>
          <cell r="E40" t="str">
            <v>Up-and-Out Barrier Call Option on AGL</v>
          </cell>
          <cell r="F40">
            <v>41465</v>
          </cell>
          <cell r="G40">
            <v>0.97404969609122438</v>
          </cell>
          <cell r="H40">
            <v>0.97672792191261026</v>
          </cell>
          <cell r="I40">
            <v>1.2958653701773404</v>
          </cell>
          <cell r="J40">
            <v>1.2994284533643441</v>
          </cell>
          <cell r="K40">
            <v>0.13035186357449607</v>
          </cell>
        </row>
        <row r="41">
          <cell r="D41" t="str">
            <v>YBWQ</v>
          </cell>
          <cell r="E41" t="str">
            <v>Down-and-Out Barrier Put Option on ALSI</v>
          </cell>
          <cell r="F41">
            <v>41445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D42" t="str">
            <v>YBXQ</v>
          </cell>
          <cell r="E42" t="str">
            <v>Down-and-Out Barrier Put Option on CDCE</v>
          </cell>
          <cell r="F42">
            <v>41445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D43" t="str">
            <v>YCRQ</v>
          </cell>
          <cell r="E43" t="str">
            <v>Down-and-In Barrier Put Option on LON</v>
          </cell>
          <cell r="F43">
            <v>41627</v>
          </cell>
          <cell r="G43">
            <v>0.13244836487772704</v>
          </cell>
          <cell r="H43">
            <v>0.13594597008278284</v>
          </cell>
          <cell r="I43">
            <v>0.11250038601159629</v>
          </cell>
          <cell r="J43">
            <v>0.11547121872854373</v>
          </cell>
          <cell r="K43">
            <v>-3.9656168863400523E-2</v>
          </cell>
        </row>
        <row r="44">
          <cell r="D44" t="str">
            <v>YBYQ</v>
          </cell>
          <cell r="E44" t="str">
            <v>Down-and-In Barrier Put Option on AGL</v>
          </cell>
          <cell r="F44">
            <v>41627</v>
          </cell>
          <cell r="G44">
            <v>1.1775904165582087</v>
          </cell>
          <cell r="H44">
            <v>1.2086874132948624</v>
          </cell>
          <cell r="I44">
            <v>1.0933853949273615</v>
          </cell>
          <cell r="J44">
            <v>1.1222587634431627</v>
          </cell>
          <cell r="K44">
            <v>-7.8399628212540595E-2</v>
          </cell>
        </row>
        <row r="45">
          <cell r="D45" t="str">
            <v>YBZQ</v>
          </cell>
          <cell r="E45" t="str">
            <v>Down-and-In Barrier Put Option on ANG</v>
          </cell>
          <cell r="F45">
            <v>41627</v>
          </cell>
          <cell r="G45">
            <v>3.9478340411347368</v>
          </cell>
          <cell r="H45">
            <v>4.0520857236958348</v>
          </cell>
          <cell r="I45">
            <v>4.504571921121105</v>
          </cell>
          <cell r="J45">
            <v>4.6235255542022395</v>
          </cell>
          <cell r="K45">
            <v>-0.28789777152501106</v>
          </cell>
        </row>
        <row r="46">
          <cell r="D46" t="str">
            <v>YCNQ</v>
          </cell>
          <cell r="E46" t="str">
            <v>Down-and-In Barrier Put Option on IMP</v>
          </cell>
          <cell r="F46">
            <v>41627</v>
          </cell>
          <cell r="G46">
            <v>4.3863225467795353</v>
          </cell>
          <cell r="H46">
            <v>4.502153531819121</v>
          </cell>
          <cell r="I46">
            <v>4.2941337470827108</v>
          </cell>
          <cell r="J46">
            <v>4.4075302737885522</v>
          </cell>
          <cell r="K46">
            <v>-0.42121997140554451</v>
          </cell>
        </row>
        <row r="47">
          <cell r="D47" t="str">
            <v>YCOQ</v>
          </cell>
          <cell r="E47" t="str">
            <v>Down-and-In Barrier Put Option on LON</v>
          </cell>
          <cell r="F47">
            <v>41627</v>
          </cell>
          <cell r="G47">
            <v>0.13208967248728709</v>
          </cell>
          <cell r="H47">
            <v>0.13557780559072066</v>
          </cell>
          <cell r="I47">
            <v>0.11219681261119141</v>
          </cell>
          <cell r="J47">
            <v>0.11515962877084611</v>
          </cell>
          <cell r="K47">
            <v>-3.9548709869630903E-2</v>
          </cell>
        </row>
        <row r="48">
          <cell r="D48" t="str">
            <v>YCPQ</v>
          </cell>
          <cell r="E48" t="str">
            <v>Down-and-In Barrier Put Option on SAP</v>
          </cell>
          <cell r="F48">
            <v>41627</v>
          </cell>
          <cell r="G48">
            <v>0.30087047130303812</v>
          </cell>
          <cell r="H48">
            <v>0.3088156515055161</v>
          </cell>
          <cell r="I48">
            <v>0.31023922890722089</v>
          </cell>
          <cell r="J48">
            <v>0.31843181280842736</v>
          </cell>
          <cell r="K48">
            <v>-0.15695797559831298</v>
          </cell>
        </row>
        <row r="49">
          <cell r="D49" t="str">
            <v>YCUQ</v>
          </cell>
          <cell r="E49" t="str">
            <v>Down-and-In Barrier Put Option on ANG</v>
          </cell>
          <cell r="F49">
            <v>41627</v>
          </cell>
          <cell r="G49">
            <v>9.8498778919286885</v>
          </cell>
          <cell r="H49">
            <v>10.109986683877747</v>
          </cell>
          <cell r="I49">
            <v>11.160427012536479</v>
          </cell>
          <cell r="J49">
            <v>11.455143883112637</v>
          </cell>
          <cell r="K49">
            <v>-0.51681632444066072</v>
          </cell>
        </row>
        <row r="50">
          <cell r="D50" t="str">
            <v>YCWQ</v>
          </cell>
          <cell r="E50" t="str">
            <v>Stike Resetting Put on DTOP</v>
          </cell>
          <cell r="F50">
            <v>41620</v>
          </cell>
          <cell r="G50">
            <v>165.99919425836282</v>
          </cell>
          <cell r="H50">
            <v>170.20267232249455</v>
          </cell>
          <cell r="I50">
            <v>123.74359622003246</v>
          </cell>
          <cell r="J50">
            <v>126.87706620229096</v>
          </cell>
          <cell r="K50">
            <v>-0.1767938649976793</v>
          </cell>
        </row>
        <row r="51">
          <cell r="D51" t="str">
            <v>YCZQ</v>
          </cell>
          <cell r="E51" t="str">
            <v>Down-and-In Barrier Put Option on ABL</v>
          </cell>
          <cell r="F51">
            <v>41627</v>
          </cell>
          <cell r="G51">
            <v>2.2560757390924522</v>
          </cell>
          <cell r="H51">
            <v>2.3156526334945422</v>
          </cell>
          <cell r="I51">
            <v>1.9723359439914576</v>
          </cell>
          <cell r="J51">
            <v>2.0244200332906468</v>
          </cell>
          <cell r="K51">
            <v>-1.1444524603922936</v>
          </cell>
        </row>
        <row r="52">
          <cell r="D52" t="str">
            <v>YDAQ</v>
          </cell>
          <cell r="E52" t="str">
            <v>Down-and-Out Barrier Put Option on ALSI</v>
          </cell>
          <cell r="F52">
            <v>41718</v>
          </cell>
          <cell r="G52">
            <v>349.59732079181225</v>
          </cell>
          <cell r="H52">
            <v>364.16827854631367</v>
          </cell>
          <cell r="I52">
            <v>284.90481219431007</v>
          </cell>
          <cell r="J52">
            <v>296.77943403962337</v>
          </cell>
          <cell r="K52">
            <v>-5.7036546290586035E-2</v>
          </cell>
        </row>
        <row r="53">
          <cell r="D53" t="str">
            <v>X1UQ</v>
          </cell>
          <cell r="E53" t="str">
            <v>Lookback Basket on ALSI</v>
          </cell>
          <cell r="F53">
            <v>41494</v>
          </cell>
          <cell r="G53">
            <v>1228.3568718397987</v>
          </cell>
          <cell r="H53">
            <v>1236.6621943028131</v>
          </cell>
          <cell r="I53">
            <v>763.69173663228651</v>
          </cell>
          <cell r="J53">
            <v>768.85530617830193</v>
          </cell>
          <cell r="K53">
            <v>-0.50654368812213901</v>
          </cell>
        </row>
        <row r="54">
          <cell r="D54" t="str">
            <v>XX6Q</v>
          </cell>
          <cell r="E54" t="str">
            <v>Floor Opti Spread</v>
          </cell>
          <cell r="F54">
            <v>41501</v>
          </cell>
          <cell r="G54">
            <v>0.36276070247282027</v>
          </cell>
          <cell r="H54">
            <v>0.36556651823490732</v>
          </cell>
          <cell r="I54">
            <v>0.18818528385693062</v>
          </cell>
          <cell r="J54">
            <v>0.18964082529799442</v>
          </cell>
          <cell r="K54">
            <v>5.0347701856806966E-3</v>
          </cell>
        </row>
        <row r="55">
          <cell r="D55" t="str">
            <v>YDVQ</v>
          </cell>
          <cell r="E55" t="str">
            <v>Stike Resetting Put on DTOP</v>
          </cell>
          <cell r="F55">
            <v>41627</v>
          </cell>
          <cell r="G55">
            <v>259.55735247325208</v>
          </cell>
          <cell r="H55">
            <v>266.41156428522129</v>
          </cell>
          <cell r="I55">
            <v>217.5707774643962</v>
          </cell>
          <cell r="J55">
            <v>223.31623671887633</v>
          </cell>
          <cell r="K55">
            <v>-0.2064145690093534</v>
          </cell>
        </row>
        <row r="56">
          <cell r="D56" t="str">
            <v>YDXQ</v>
          </cell>
          <cell r="E56" t="str">
            <v>Down-and-Out Barrier Put Option on ALSI</v>
          </cell>
          <cell r="F56">
            <v>41536</v>
          </cell>
          <cell r="G56">
            <v>466.54490471629612</v>
          </cell>
          <cell r="H56">
            <v>472.53034510627322</v>
          </cell>
          <cell r="I56">
            <v>434.41476455473077</v>
          </cell>
          <cell r="J56">
            <v>439.98799802375652</v>
          </cell>
          <cell r="K56">
            <v>2.4249965524117491E-2</v>
          </cell>
        </row>
        <row r="57">
          <cell r="D57" t="str">
            <v>YDYQ</v>
          </cell>
          <cell r="E57" t="str">
            <v>Down-and-Out Barrier Put Option on DTOP</v>
          </cell>
          <cell r="F57">
            <v>41536</v>
          </cell>
          <cell r="G57">
            <v>118.20253899106741</v>
          </cell>
          <cell r="H57">
            <v>119.71899377156748</v>
          </cell>
          <cell r="I57">
            <v>95.562585452437176</v>
          </cell>
          <cell r="J57">
            <v>96.788585678686516</v>
          </cell>
          <cell r="K57">
            <v>-2.5123147567969295E-2</v>
          </cell>
        </row>
        <row r="58">
          <cell r="D58" t="str">
            <v>YBLQ</v>
          </cell>
          <cell r="E58" t="str">
            <v>Stike Resetting Put on DTOP</v>
          </cell>
          <cell r="F58">
            <v>41662</v>
          </cell>
          <cell r="G58">
            <v>231.50206863524758</v>
          </cell>
          <cell r="H58">
            <v>238.83715801352551</v>
          </cell>
          <cell r="I58">
            <v>205.22041382021391</v>
          </cell>
          <cell r="J58">
            <v>211.71315048369897</v>
          </cell>
          <cell r="K58">
            <v>-0.11237383467571815</v>
          </cell>
        </row>
        <row r="59">
          <cell r="D59" t="str">
            <v>YEGQ</v>
          </cell>
          <cell r="E59" t="str">
            <v>Google Option Structer</v>
          </cell>
          <cell r="F59">
            <v>41534</v>
          </cell>
          <cell r="G59">
            <v>2.5933994014994757</v>
          </cell>
          <cell r="H59">
            <v>2.6259041016469449</v>
          </cell>
          <cell r="I59">
            <v>2.5933994014994757</v>
          </cell>
          <cell r="J59">
            <v>2.6259041016469449</v>
          </cell>
          <cell r="K59">
            <v>-6.769860541535111E-3</v>
          </cell>
        </row>
        <row r="60">
          <cell r="D60" t="str">
            <v>YEFQ</v>
          </cell>
          <cell r="E60" t="str">
            <v>Worst Of Call on Basket</v>
          </cell>
          <cell r="F60">
            <v>41627</v>
          </cell>
          <cell r="G60">
            <v>3.3647883036407547</v>
          </cell>
          <cell r="H60">
            <v>3.4522781062241616</v>
          </cell>
          <cell r="I60">
            <v>3.6373113811515339</v>
          </cell>
          <cell r="J60">
            <v>3.7319977854844568</v>
          </cell>
          <cell r="K60">
            <v>1.110777495465731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5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EQ"/>
      <sheetName val="XWTI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3">
          <cell r="B3">
            <v>41627</v>
          </cell>
        </row>
      </sheetData>
      <sheetData sheetId="85">
        <row r="3">
          <cell r="B3">
            <v>41627</v>
          </cell>
        </row>
      </sheetData>
      <sheetData sheetId="86">
        <row r="3">
          <cell r="B3">
            <v>41627</v>
          </cell>
        </row>
      </sheetData>
      <sheetData sheetId="87">
        <row r="3">
          <cell r="B3">
            <v>41627</v>
          </cell>
        </row>
      </sheetData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K19" sqref="K19"/>
    </sheetView>
  </sheetViews>
  <sheetFormatPr defaultRowHeight="12.75"/>
  <cols>
    <col min="1" max="1" width="12.28515625" bestFit="1" customWidth="1"/>
    <col min="5" max="5" width="10.8554687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>
      <c r="A2" s="4">
        <f t="shared" ref="A2:A23" ca="1" si="0">TODAY()</f>
        <v>41446</v>
      </c>
      <c r="B2" s="1" t="s">
        <v>7</v>
      </c>
      <c r="C2" s="1" t="s">
        <v>8</v>
      </c>
      <c r="D2" s="1" t="s">
        <v>9</v>
      </c>
      <c r="E2" s="4">
        <v>41494</v>
      </c>
      <c r="F2" s="5">
        <v>1228.3568718397987</v>
      </c>
      <c r="G2" s="6">
        <f>IF(ISNUMBER(VLOOKUP(C2,'[1]Local Vol'!$D$3:$K$199,8,FALSE)),VLOOKUP(C2,'[1]Local Vol'!$D$4:$K$199,8,FALSE),"")</f>
        <v>-0.50654368812213901</v>
      </c>
    </row>
    <row r="3" spans="1:7">
      <c r="A3" s="4">
        <f t="shared" ca="1" si="0"/>
        <v>41446</v>
      </c>
      <c r="B3" s="1" t="s">
        <v>7</v>
      </c>
      <c r="C3" s="1" t="s">
        <v>10</v>
      </c>
      <c r="D3" s="1" t="s">
        <v>11</v>
      </c>
      <c r="E3" s="4">
        <v>41445</v>
      </c>
      <c r="F3" s="5">
        <v>0</v>
      </c>
      <c r="G3" s="6">
        <f>IF(ISNUMBER(VLOOKUP(C3,'[1]Local Vol'!$D$3:$K$199,8,FALSE)),VLOOKUP(C3,'[1]Local Vol'!$D$4:$K$199,8,FALSE),"")</f>
        <v>0</v>
      </c>
    </row>
    <row r="4" spans="1:7">
      <c r="A4" s="4">
        <f t="shared" ca="1" si="0"/>
        <v>41446</v>
      </c>
      <c r="B4" s="1" t="s">
        <v>7</v>
      </c>
      <c r="C4" s="1" t="s">
        <v>12</v>
      </c>
      <c r="D4" s="1" t="s">
        <v>11</v>
      </c>
      <c r="E4" s="4">
        <v>41445</v>
      </c>
      <c r="F4" s="5">
        <v>0</v>
      </c>
      <c r="G4" s="6">
        <f>IF(ISNUMBER(VLOOKUP(C4,'[1]Local Vol'!$D$3:$K$199,8,FALSE)),VLOOKUP(C4,'[1]Local Vol'!$D$4:$K$199,8,FALSE),"")</f>
        <v>0</v>
      </c>
    </row>
    <row r="5" spans="1:7">
      <c r="A5" s="4">
        <f t="shared" ca="1" si="0"/>
        <v>41446</v>
      </c>
      <c r="B5" s="1" t="s">
        <v>7</v>
      </c>
      <c r="C5" s="1" t="s">
        <v>13</v>
      </c>
      <c r="D5" s="1" t="s">
        <v>14</v>
      </c>
      <c r="E5" s="4">
        <v>41445</v>
      </c>
      <c r="F5" s="5">
        <v>0</v>
      </c>
      <c r="G5" s="6">
        <f>IF(ISNUMBER(VLOOKUP(C5,'[1]Local Vol'!$D$3:$K$199,8,FALSE)),VLOOKUP(C5,'[1]Local Vol'!$D$4:$K$199,8,FALSE),"")</f>
        <v>0</v>
      </c>
    </row>
    <row r="6" spans="1:7">
      <c r="A6" s="4">
        <f t="shared" ca="1" si="0"/>
        <v>41446</v>
      </c>
      <c r="B6" s="1" t="s">
        <v>7</v>
      </c>
      <c r="C6" s="1" t="s">
        <v>15</v>
      </c>
      <c r="D6" s="1" t="s">
        <v>11</v>
      </c>
      <c r="E6" s="4">
        <v>41445</v>
      </c>
      <c r="F6" s="5">
        <v>0</v>
      </c>
      <c r="G6" s="6">
        <f>IF(ISNUMBER(VLOOKUP(C6,'[1]Local Vol'!$D$3:$K$199,8,FALSE)),VLOOKUP(C6,'[1]Local Vol'!$D$4:$K$199,8,FALSE),"")</f>
        <v>0</v>
      </c>
    </row>
    <row r="7" spans="1:7">
      <c r="A7" s="4">
        <f t="shared" ca="1" si="0"/>
        <v>41446</v>
      </c>
      <c r="B7" s="1" t="s">
        <v>7</v>
      </c>
      <c r="C7" s="1" t="s">
        <v>16</v>
      </c>
      <c r="D7" s="1" t="s">
        <v>11</v>
      </c>
      <c r="E7" s="4">
        <v>41445</v>
      </c>
      <c r="F7" s="5">
        <v>0</v>
      </c>
      <c r="G7" s="6">
        <f>IF(ISNUMBER(VLOOKUP(C7,'[1]Local Vol'!$D$3:$K$199,8,FALSE)),VLOOKUP(C7,'[1]Local Vol'!$D$4:$K$199,8,FALSE),"")</f>
        <v>0</v>
      </c>
    </row>
    <row r="8" spans="1:7">
      <c r="A8" s="4">
        <f t="shared" ca="1" si="0"/>
        <v>41446</v>
      </c>
      <c r="B8" s="1" t="s">
        <v>7</v>
      </c>
      <c r="C8" s="1" t="s">
        <v>17</v>
      </c>
      <c r="D8" s="1" t="s">
        <v>11</v>
      </c>
      <c r="E8" s="4">
        <v>41445</v>
      </c>
      <c r="F8" s="5">
        <v>0</v>
      </c>
      <c r="G8" s="6">
        <f>IF(ISNUMBER(VLOOKUP(C8,'[1]Local Vol'!$D$3:$K$199,8,FALSE)),VLOOKUP(C8,'[1]Local Vol'!$D$4:$K$199,8,FALSE),"")</f>
        <v>0</v>
      </c>
    </row>
    <row r="9" spans="1:7">
      <c r="A9" s="4">
        <f t="shared" ca="1" si="0"/>
        <v>41446</v>
      </c>
      <c r="B9" s="1" t="s">
        <v>7</v>
      </c>
      <c r="C9" s="1" t="s">
        <v>18</v>
      </c>
      <c r="D9" s="1" t="s">
        <v>11</v>
      </c>
      <c r="E9" s="4">
        <v>41536</v>
      </c>
      <c r="F9" s="5">
        <v>209.91632115282007</v>
      </c>
      <c r="G9" s="6">
        <f>IF(ISNUMBER(VLOOKUP(C9,'[1]Local Vol'!$D$3:$K$199,8,FALSE)),VLOOKUP(C9,'[1]Local Vol'!$D$4:$K$199,8,FALSE),"")</f>
        <v>-7.8421395291467369E-2</v>
      </c>
    </row>
    <row r="10" spans="1:7">
      <c r="A10" s="4">
        <f t="shared" ca="1" si="0"/>
        <v>41446</v>
      </c>
      <c r="B10" s="1" t="s">
        <v>7</v>
      </c>
      <c r="C10" s="1" t="s">
        <v>19</v>
      </c>
      <c r="D10" s="1" t="s">
        <v>11</v>
      </c>
      <c r="E10" s="4">
        <v>41536</v>
      </c>
      <c r="F10" s="5">
        <v>288.68369541950517</v>
      </c>
      <c r="G10" s="6">
        <f>IF(ISNUMBER(VLOOKUP(C10,'[1]Local Vol'!$D$3:$K$199,8,FALSE)),VLOOKUP(C10,'[1]Local Vol'!$D$4:$K$199,8,FALSE),"")</f>
        <v>-0.12013336281984087</v>
      </c>
    </row>
    <row r="11" spans="1:7">
      <c r="A11" s="4">
        <f t="shared" ca="1" si="0"/>
        <v>41446</v>
      </c>
      <c r="B11" s="1" t="s">
        <v>7</v>
      </c>
      <c r="C11" s="1" t="s">
        <v>20</v>
      </c>
      <c r="D11" s="1" t="s">
        <v>11</v>
      </c>
      <c r="E11" s="4">
        <v>41536</v>
      </c>
      <c r="F11" s="5">
        <v>97.080752981876898</v>
      </c>
      <c r="G11" s="6">
        <f>IF(ISNUMBER(VLOOKUP(C11,'[1]Local Vol'!$D$3:$K$199,8,FALSE)),VLOOKUP(C11,'[1]Local Vol'!$D$4:$K$199,8,FALSE),"")</f>
        <v>-4.770064439865622E-2</v>
      </c>
    </row>
    <row r="12" spans="1:7">
      <c r="A12" s="4">
        <f t="shared" ca="1" si="0"/>
        <v>41446</v>
      </c>
      <c r="B12" s="1" t="s">
        <v>7</v>
      </c>
      <c r="C12" s="1" t="s">
        <v>21</v>
      </c>
      <c r="D12" s="1" t="s">
        <v>22</v>
      </c>
      <c r="E12" s="4">
        <v>41445</v>
      </c>
      <c r="F12" s="5">
        <v>0</v>
      </c>
      <c r="G12" s="6">
        <f>IF(ISNUMBER(VLOOKUP(C12,'[1]Local Vol'!$D$3:$K$199,8,FALSE)),VLOOKUP(C12,'[1]Local Vol'!$D$4:$K$199,8,FALSE),"")</f>
        <v>0</v>
      </c>
    </row>
    <row r="13" spans="1:7">
      <c r="A13" s="4">
        <f t="shared" ca="1" si="0"/>
        <v>41446</v>
      </c>
      <c r="B13" s="1" t="s">
        <v>7</v>
      </c>
      <c r="C13" s="1" t="s">
        <v>23</v>
      </c>
      <c r="D13" s="1" t="s">
        <v>11</v>
      </c>
      <c r="E13" s="4">
        <v>41627</v>
      </c>
      <c r="F13" s="5">
        <v>33.746335260908594</v>
      </c>
      <c r="G13" s="6">
        <f>IF(ISNUMBER(VLOOKUP(C13,'[1]Local Vol'!$D$3:$K$199,8,FALSE)),VLOOKUP(C13,'[1]Local Vol'!$D$4:$K$199,8,FALSE),"")</f>
        <v>-1.4593748014247118E-2</v>
      </c>
    </row>
    <row r="14" spans="1:7">
      <c r="A14" s="4">
        <f t="shared" ca="1" si="0"/>
        <v>41446</v>
      </c>
      <c r="B14" s="1" t="s">
        <v>7</v>
      </c>
      <c r="C14" s="1" t="s">
        <v>24</v>
      </c>
      <c r="D14" s="1" t="s">
        <v>11</v>
      </c>
      <c r="E14" s="4">
        <v>41627</v>
      </c>
      <c r="F14" s="5">
        <v>16.731062634685664</v>
      </c>
      <c r="G14" s="6">
        <f>IF(ISNUMBER(VLOOKUP(C14,'[1]Local Vol'!$D$3:$K$199,8,FALSE)),VLOOKUP(C14,'[1]Local Vol'!$D$4:$K$199,8,FALSE),"")</f>
        <v>-8.1676223192233676E-3</v>
      </c>
    </row>
    <row r="15" spans="1:7">
      <c r="A15" s="4">
        <f t="shared" ca="1" si="0"/>
        <v>41446</v>
      </c>
      <c r="B15" s="1" t="s">
        <v>7</v>
      </c>
      <c r="C15" s="1" t="s">
        <v>25</v>
      </c>
      <c r="D15" s="1" t="s">
        <v>26</v>
      </c>
      <c r="E15" s="4">
        <v>41472</v>
      </c>
      <c r="F15" s="5">
        <v>156.85725271803861</v>
      </c>
      <c r="G15" s="6">
        <f>IF(ISNUMBER(VLOOKUP(C15,'[1]Local Vol'!$D$3:$K$199,8,FALSE)),VLOOKUP(C15,'[1]Local Vol'!$D$4:$K$199,8,FALSE),"")</f>
        <v>-0.36300376320510952</v>
      </c>
    </row>
    <row r="16" spans="1:7">
      <c r="A16" s="4">
        <f t="shared" ca="1" si="0"/>
        <v>41446</v>
      </c>
      <c r="B16" s="1" t="s">
        <v>7</v>
      </c>
      <c r="C16" s="1" t="s">
        <v>27</v>
      </c>
      <c r="D16" s="1" t="s">
        <v>11</v>
      </c>
      <c r="E16" s="4">
        <v>41627</v>
      </c>
      <c r="F16" s="5">
        <v>583.36649722012294</v>
      </c>
      <c r="G16" s="6">
        <f>IF(ISNUMBER(VLOOKUP(C16,'[1]Local Vol'!$D$3:$K$199,8,FALSE)),VLOOKUP(C16,'[1]Local Vol'!$D$4:$K$199,8,FALSE),"")</f>
        <v>-0.13980664306286569</v>
      </c>
    </row>
    <row r="17" spans="1:7">
      <c r="A17" s="4">
        <f t="shared" ca="1" si="0"/>
        <v>41446</v>
      </c>
      <c r="B17" s="1" t="s">
        <v>7</v>
      </c>
      <c r="C17" s="1" t="s">
        <v>28</v>
      </c>
      <c r="D17" s="1" t="s">
        <v>29</v>
      </c>
      <c r="E17" s="7">
        <v>41445</v>
      </c>
      <c r="F17" s="5">
        <v>0</v>
      </c>
      <c r="G17" s="6">
        <f>IF(ISNUMBER(VLOOKUP(C17,'[1]Local Vol'!$D$3:$K$199,8,FALSE)),VLOOKUP(C17,'[1]Local Vol'!$D$4:$K$199,8,FALSE),"")</f>
        <v>0</v>
      </c>
    </row>
    <row r="18" spans="1:7">
      <c r="A18" s="4">
        <f t="shared" ca="1" si="0"/>
        <v>41446</v>
      </c>
      <c r="B18" s="1" t="s">
        <v>7</v>
      </c>
      <c r="C18" s="1" t="s">
        <v>30</v>
      </c>
      <c r="D18" s="1" t="s">
        <v>29</v>
      </c>
      <c r="E18" s="7">
        <v>41445</v>
      </c>
      <c r="F18" s="5">
        <v>0</v>
      </c>
      <c r="G18" s="6">
        <f>IF(ISNUMBER(VLOOKUP(C18,'[1]Local Vol'!$D$3:$K$199,8,FALSE)),VLOOKUP(C18,'[1]Local Vol'!$D$4:$K$199,8,FALSE),"")</f>
        <v>0</v>
      </c>
    </row>
    <row r="19" spans="1:7">
      <c r="A19" s="4">
        <f t="shared" ca="1" si="0"/>
        <v>41446</v>
      </c>
      <c r="B19" s="1" t="s">
        <v>7</v>
      </c>
      <c r="C19" s="1" t="s">
        <v>31</v>
      </c>
      <c r="D19" s="1" t="s">
        <v>11</v>
      </c>
      <c r="E19" s="4">
        <v>41627</v>
      </c>
      <c r="F19" s="5">
        <v>41.602933006758931</v>
      </c>
      <c r="G19" s="6">
        <f>IF(ISNUMBER(VLOOKUP(C19,'[1]Local Vol'!$D$3:$K$199,8,FALSE)),VLOOKUP(C19,'[1]Local Vol'!$D$4:$K$199,8,FALSE),"")</f>
        <v>-1.436126485920978E-2</v>
      </c>
    </row>
    <row r="20" spans="1:7">
      <c r="A20" s="4">
        <f t="shared" ca="1" si="0"/>
        <v>41446</v>
      </c>
      <c r="B20" s="1" t="s">
        <v>7</v>
      </c>
      <c r="C20" s="1" t="s">
        <v>32</v>
      </c>
      <c r="D20" s="1" t="s">
        <v>33</v>
      </c>
      <c r="E20" s="4">
        <v>41445</v>
      </c>
      <c r="F20" s="5">
        <v>1.9200000000000017</v>
      </c>
      <c r="G20" s="6">
        <f>IF(ISNUMBER(VLOOKUP(C20,'[1]Local Vol'!$D$3:$K$199,8,FALSE)),VLOOKUP(C20,'[1]Local Vol'!$D$4:$K$199,8,FALSE),"")</f>
        <v>-0.99999999999999589</v>
      </c>
    </row>
    <row r="21" spans="1:7">
      <c r="A21" s="4">
        <f t="shared" ca="1" si="0"/>
        <v>41446</v>
      </c>
      <c r="B21" s="1" t="s">
        <v>7</v>
      </c>
      <c r="C21" s="1" t="s">
        <v>34</v>
      </c>
      <c r="D21" s="1" t="s">
        <v>35</v>
      </c>
      <c r="E21" s="4">
        <v>41536</v>
      </c>
      <c r="F21" s="5">
        <v>11.514347876664523</v>
      </c>
      <c r="G21" s="6">
        <f>IF(ISNUMBER(VLOOKUP(C21,'[1]Local Vol'!$D$3:$K$199,8,FALSE)),VLOOKUP(C21,'[1]Local Vol'!$D$4:$K$199,8,FALSE),"")</f>
        <v>0.84451637552876369</v>
      </c>
    </row>
    <row r="22" spans="1:7">
      <c r="A22" s="4">
        <f t="shared" ca="1" si="0"/>
        <v>41446</v>
      </c>
      <c r="B22" s="1" t="s">
        <v>7</v>
      </c>
      <c r="C22" s="1" t="s">
        <v>36</v>
      </c>
      <c r="D22" s="1" t="s">
        <v>37</v>
      </c>
      <c r="E22" s="4">
        <v>41718</v>
      </c>
      <c r="F22" s="5">
        <v>325.16520445866212</v>
      </c>
      <c r="G22" s="6">
        <f>IF(ISNUMBER(VLOOKUP(C22,'[1]Local Vol'!$D$3:$K$199,8,FALSE)),VLOOKUP(C22,'[1]Local Vol'!$D$4:$K$199,8,FALSE),"")</f>
        <v>-0.16693773134816667</v>
      </c>
    </row>
    <row r="23" spans="1:7">
      <c r="A23" s="4">
        <f t="shared" ca="1" si="0"/>
        <v>41446</v>
      </c>
      <c r="B23" s="1" t="s">
        <v>7</v>
      </c>
      <c r="C23" s="1" t="s">
        <v>38</v>
      </c>
      <c r="D23" s="1" t="s">
        <v>39</v>
      </c>
      <c r="E23" s="4">
        <v>41526</v>
      </c>
      <c r="F23" s="5">
        <v>283.23553238667182</v>
      </c>
      <c r="G23" s="6">
        <f>IF(ISNUMBER(VLOOKUP(C23,'[1]Local Vol'!$D$3:$K$199,8,FALSE)),VLOOKUP(C23,'[1]Local Vol'!$D$4:$K$199,8,FALSE),"")</f>
        <v>-0.19255028955384212</v>
      </c>
    </row>
    <row r="24" spans="1:7">
      <c r="A24" s="4">
        <v>41326</v>
      </c>
      <c r="B24" s="1" t="s">
        <v>7</v>
      </c>
      <c r="C24" s="1" t="s">
        <v>40</v>
      </c>
      <c r="D24" s="1" t="s">
        <v>41</v>
      </c>
      <c r="E24" s="4">
        <v>41501</v>
      </c>
      <c r="F24" s="5">
        <v>0.36276070247282027</v>
      </c>
      <c r="G24" s="6">
        <f>[2]Summary!$J$5</f>
        <v>4.26542903454674E-4</v>
      </c>
    </row>
    <row r="25" spans="1:7">
      <c r="A25" s="4">
        <f t="shared" ref="A25:A59" ca="1" si="1">TODAY()</f>
        <v>41446</v>
      </c>
      <c r="B25" s="1" t="s">
        <v>7</v>
      </c>
      <c r="C25" s="1" t="s">
        <v>42</v>
      </c>
      <c r="D25" s="1" t="s">
        <v>43</v>
      </c>
      <c r="E25" s="4">
        <v>41522</v>
      </c>
      <c r="F25" s="5">
        <v>782.90815988766383</v>
      </c>
      <c r="G25" s="6">
        <f>IF(ISNUMBER(VLOOKUP(C25,'[1]Local Vol'!$D$3:$K$199,8,FALSE)),VLOOKUP(C25,'[1]Local Vol'!$D$4:$K$199,8,FALSE),"")</f>
        <v>-0.27011669056965382</v>
      </c>
    </row>
    <row r="26" spans="1:7">
      <c r="A26" s="4">
        <f t="shared" ca="1" si="1"/>
        <v>41446</v>
      </c>
      <c r="B26" s="1" t="s">
        <v>7</v>
      </c>
      <c r="C26" s="1" t="s">
        <v>44</v>
      </c>
      <c r="D26" s="1" t="s">
        <v>45</v>
      </c>
      <c r="E26" s="4">
        <v>41445</v>
      </c>
      <c r="F26" s="5">
        <v>0</v>
      </c>
      <c r="G26" s="6">
        <f>IF(ISNUMBER(VLOOKUP(C26,'[1]Local Vol'!$D$3:$K$199,8,FALSE)),VLOOKUP(C26,'[1]Local Vol'!$D$4:$K$199,8,FALSE),"")</f>
        <v>0</v>
      </c>
    </row>
    <row r="27" spans="1:7">
      <c r="A27" s="4">
        <f t="shared" ca="1" si="1"/>
        <v>41446</v>
      </c>
      <c r="B27" s="1" t="s">
        <v>7</v>
      </c>
      <c r="C27" s="1" t="s">
        <v>46</v>
      </c>
      <c r="D27" s="1" t="s">
        <v>45</v>
      </c>
      <c r="E27" s="4">
        <v>41445</v>
      </c>
      <c r="F27" s="5">
        <v>0</v>
      </c>
      <c r="G27" s="6">
        <f>IF(ISNUMBER(VLOOKUP(C27,'[1]Local Vol'!$D$3:$K$199,8,FALSE)),VLOOKUP(C27,'[1]Local Vol'!$D$4:$K$199,8,FALSE),"")</f>
        <v>0</v>
      </c>
    </row>
    <row r="28" spans="1:7">
      <c r="A28" s="4">
        <f t="shared" ca="1" si="1"/>
        <v>41446</v>
      </c>
      <c r="B28" s="1" t="s">
        <v>7</v>
      </c>
      <c r="C28" s="1" t="s">
        <v>47</v>
      </c>
      <c r="D28" s="1" t="s">
        <v>48</v>
      </c>
      <c r="E28" s="4">
        <v>41445</v>
      </c>
      <c r="F28" s="5">
        <v>2.4399999999999977</v>
      </c>
      <c r="G28" s="6">
        <f>IF(ISNUMBER(VLOOKUP(C28,'[1]Local Vol'!$D$3:$K$199,8,FALSE)),VLOOKUP(C28,'[1]Local Vol'!$D$4:$K$199,8,FALSE),"")</f>
        <v>-0.99999999999998967</v>
      </c>
    </row>
    <row r="29" spans="1:7">
      <c r="A29" s="4">
        <f t="shared" ca="1" si="1"/>
        <v>41446</v>
      </c>
      <c r="B29" s="1" t="s">
        <v>7</v>
      </c>
      <c r="C29" s="1" t="s">
        <v>49</v>
      </c>
      <c r="D29" s="1" t="s">
        <v>29</v>
      </c>
      <c r="E29" s="4">
        <v>41575</v>
      </c>
      <c r="F29" s="5">
        <v>180.7864159933963</v>
      </c>
      <c r="G29" s="6">
        <f>IF(ISNUMBER(VLOOKUP(C29,'[1]Local Vol'!$D$3:$K$199,8,FALSE)),VLOOKUP(C29,'[1]Local Vol'!$D$4:$K$199,8,FALSE),"")</f>
        <v>-8.6348587969455659E-2</v>
      </c>
    </row>
    <row r="30" spans="1:7">
      <c r="A30" s="4">
        <f t="shared" ca="1" si="1"/>
        <v>41446</v>
      </c>
      <c r="B30" s="1" t="s">
        <v>7</v>
      </c>
      <c r="C30" s="1" t="s">
        <v>50</v>
      </c>
      <c r="D30" s="1" t="s">
        <v>51</v>
      </c>
      <c r="E30" s="4">
        <v>41445</v>
      </c>
      <c r="F30" s="5">
        <v>0</v>
      </c>
      <c r="G30" s="6">
        <f>IF(ISNUMBER(VLOOKUP(C30,'[1]Local Vol'!$D$3:$K$199,8,FALSE)),VLOOKUP(C30,'[1]Local Vol'!$D$4:$K$199,8,FALSE),"")</f>
        <v>0</v>
      </c>
    </row>
    <row r="31" spans="1:7">
      <c r="A31" s="4">
        <f t="shared" ca="1" si="1"/>
        <v>41446</v>
      </c>
      <c r="B31" s="1" t="s">
        <v>7</v>
      </c>
      <c r="C31" s="1" t="s">
        <v>52</v>
      </c>
      <c r="D31" s="1" t="s">
        <v>53</v>
      </c>
      <c r="E31" s="4">
        <v>41445</v>
      </c>
      <c r="F31" s="5">
        <v>0</v>
      </c>
      <c r="G31" s="6">
        <f>IF(ISNUMBER(VLOOKUP(C31,'[1]Local Vol'!$D$3:$K$199,8,FALSE)),VLOOKUP(C31,'[1]Local Vol'!$D$4:$K$199,8,FALSE),"")</f>
        <v>0</v>
      </c>
    </row>
    <row r="32" spans="1:7">
      <c r="A32" s="4">
        <f t="shared" ca="1" si="1"/>
        <v>41446</v>
      </c>
      <c r="B32" s="1" t="s">
        <v>7</v>
      </c>
      <c r="C32" s="1" t="s">
        <v>54</v>
      </c>
      <c r="D32" s="1" t="s">
        <v>55</v>
      </c>
      <c r="E32" s="4">
        <v>41627</v>
      </c>
      <c r="F32" s="5">
        <v>3.7515917407646491</v>
      </c>
      <c r="G32" s="6">
        <f>IF(ISNUMBER(VLOOKUP(C32,'[1]Local Vol'!$D$3:$K$199,8,FALSE)),VLOOKUP(C32,'[1]Local Vol'!$D$4:$K$199,8,FALSE),"")</f>
        <v>-6.7802527619069464E-2</v>
      </c>
    </row>
    <row r="33" spans="1:7">
      <c r="A33" s="4">
        <f t="shared" ca="1" si="1"/>
        <v>41446</v>
      </c>
      <c r="B33" s="1" t="s">
        <v>7</v>
      </c>
      <c r="C33" s="1" t="s">
        <v>56</v>
      </c>
      <c r="D33" s="1" t="s">
        <v>57</v>
      </c>
      <c r="E33" s="4">
        <v>41449</v>
      </c>
      <c r="F33" s="5">
        <v>1.018</v>
      </c>
      <c r="G33" s="6">
        <v>1</v>
      </c>
    </row>
    <row r="34" spans="1:7">
      <c r="A34" s="4">
        <f t="shared" ca="1" si="1"/>
        <v>41446</v>
      </c>
      <c r="B34" s="1" t="s">
        <v>7</v>
      </c>
      <c r="C34" s="1" t="s">
        <v>58</v>
      </c>
      <c r="D34" s="1" t="s">
        <v>59</v>
      </c>
      <c r="E34" s="4">
        <v>41449</v>
      </c>
      <c r="F34" s="5">
        <v>1.1295100766630331E-2</v>
      </c>
      <c r="G34" s="6">
        <f>IF(ISNUMBER(VLOOKUP(C34,'[1]Local Vol'!$D$3:$K$199,8,FALSE)),VLOOKUP(C34,'[1]Local Vol'!$D$4:$K$199,8,FALSE),"")</f>
        <v>8.142752888668503E-3</v>
      </c>
    </row>
    <row r="35" spans="1:7">
      <c r="A35" s="4">
        <f t="shared" ca="1" si="1"/>
        <v>41446</v>
      </c>
      <c r="B35" s="1" t="s">
        <v>7</v>
      </c>
      <c r="C35" s="1" t="s">
        <v>60</v>
      </c>
      <c r="D35" s="1" t="s">
        <v>61</v>
      </c>
      <c r="E35" s="4">
        <v>41445</v>
      </c>
      <c r="F35" s="5">
        <v>-23.049999999999983</v>
      </c>
      <c r="G35" s="6">
        <f>IF(ISNUMBER(VLOOKUP(C35,'[1]Local Vol'!$D$3:$K$199,8,FALSE)),VLOOKUP(C35,'[1]Local Vol'!$D$4:$K$199,8,FALSE),"")</f>
        <v>1.9999999999999574</v>
      </c>
    </row>
    <row r="36" spans="1:7">
      <c r="A36" s="4">
        <f t="shared" ca="1" si="1"/>
        <v>41446</v>
      </c>
      <c r="B36" s="1" t="s">
        <v>7</v>
      </c>
      <c r="C36" s="1" t="s">
        <v>62</v>
      </c>
      <c r="D36" s="1" t="s">
        <v>63</v>
      </c>
      <c r="E36" s="4">
        <v>41445</v>
      </c>
      <c r="F36" s="5">
        <v>-14.57</v>
      </c>
      <c r="G36" s="6">
        <f>IF(ISNUMBER(VLOOKUP(C36,'[1]Local Vol'!$D$3:$K$199,8,FALSE)),VLOOKUP(C36,'[1]Local Vol'!$D$4:$K$199,8,FALSE),"")</f>
        <v>2.0000000000000488</v>
      </c>
    </row>
    <row r="37" spans="1:7">
      <c r="A37" s="4">
        <f t="shared" ca="1" si="1"/>
        <v>41446</v>
      </c>
      <c r="B37" s="1" t="s">
        <v>7</v>
      </c>
      <c r="C37" s="1" t="s">
        <v>64</v>
      </c>
      <c r="D37" s="1" t="s">
        <v>65</v>
      </c>
      <c r="E37" s="4">
        <v>41627</v>
      </c>
      <c r="F37" s="5">
        <v>5.5042225507788682</v>
      </c>
      <c r="G37" s="6">
        <f>IF(ISNUMBER(VLOOKUP(C37,'[1]Local Vol'!$D$3:$K$199,8,FALSE)),VLOOKUP(C37,'[1]Local Vol'!$D$4:$K$199,8,FALSE),"")</f>
        <v>0.12900340659511847</v>
      </c>
    </row>
    <row r="38" spans="1:7">
      <c r="A38" s="4">
        <f t="shared" ca="1" si="1"/>
        <v>41446</v>
      </c>
      <c r="B38" s="1" t="s">
        <v>7</v>
      </c>
      <c r="C38" s="1" t="s">
        <v>66</v>
      </c>
      <c r="D38" s="1" t="s">
        <v>67</v>
      </c>
      <c r="E38" s="4">
        <v>41449</v>
      </c>
      <c r="F38" s="5">
        <v>3.3618185828114189E-13</v>
      </c>
      <c r="G38" s="6">
        <f>IF(ISNUMBER(VLOOKUP(C38,'[1]Local Vol'!$D$3:$K$199,8,FALSE)),VLOOKUP(C38,'[1]Local Vol'!$D$4:$K$199,8,FALSE),"")</f>
        <v>-2.5788586521027506E-13</v>
      </c>
    </row>
    <row r="39" spans="1:7">
      <c r="A39" s="4">
        <f t="shared" ca="1" si="1"/>
        <v>41446</v>
      </c>
      <c r="B39" s="1" t="s">
        <v>7</v>
      </c>
      <c r="C39" s="1" t="s">
        <v>68</v>
      </c>
      <c r="D39" s="1" t="s">
        <v>11</v>
      </c>
      <c r="E39" s="4">
        <v>41445</v>
      </c>
      <c r="F39" s="5">
        <v>0</v>
      </c>
      <c r="G39" s="6">
        <f>IF(ISNUMBER(VLOOKUP(C39,'[1]Local Vol'!$D$3:$K$199,8,FALSE)),VLOOKUP(C39,'[1]Local Vol'!$D$4:$K$199,8,FALSE),"")</f>
        <v>0</v>
      </c>
    </row>
    <row r="40" spans="1:7">
      <c r="A40" s="4">
        <v>41326</v>
      </c>
      <c r="B40" s="1" t="s">
        <v>7</v>
      </c>
      <c r="C40" s="1" t="s">
        <v>69</v>
      </c>
      <c r="D40" s="1" t="s">
        <v>41</v>
      </c>
      <c r="E40" s="4">
        <v>41556</v>
      </c>
      <c r="F40" s="5">
        <v>20.639949903578991</v>
      </c>
      <c r="G40" s="6">
        <f>IF(ISNUMBER(VLOOKUP(C40,'[1]Local Vol'!$D$3:$K$199,8,FALSE)),VLOOKUP(C40,'[1]Local Vol'!$D$4:$K$199,8,FALSE),"")</f>
        <v>0.46880523521020651</v>
      </c>
    </row>
    <row r="41" spans="1:7">
      <c r="A41" s="4">
        <f t="shared" ca="1" si="1"/>
        <v>41446</v>
      </c>
      <c r="B41" s="1" t="s">
        <v>7</v>
      </c>
      <c r="C41" s="1" t="s">
        <v>70</v>
      </c>
      <c r="D41" s="1" t="s">
        <v>65</v>
      </c>
      <c r="E41" s="4">
        <v>41465</v>
      </c>
      <c r="F41" s="5">
        <v>0.97404969609122438</v>
      </c>
      <c r="G41" s="6">
        <f>IF(ISNUMBER(VLOOKUP(C41,'[1]Local Vol'!$D$3:$K$199,8,FALSE)),VLOOKUP(C41,'[1]Local Vol'!$D$4:$K$199,8,FALSE),"")</f>
        <v>0.13035186357449607</v>
      </c>
    </row>
    <row r="42" spans="1:7">
      <c r="A42" s="4">
        <f t="shared" ca="1" si="1"/>
        <v>41446</v>
      </c>
      <c r="B42" s="1" t="s">
        <v>7</v>
      </c>
      <c r="C42" s="1" t="s">
        <v>71</v>
      </c>
      <c r="D42" s="1" t="s">
        <v>11</v>
      </c>
      <c r="E42" s="4">
        <v>41445</v>
      </c>
      <c r="F42" s="5">
        <v>0</v>
      </c>
      <c r="G42" s="6">
        <f>IF(ISNUMBER(VLOOKUP(C42,'[1]Local Vol'!$D$3:$K$199,8,FALSE)),VLOOKUP(C42,'[1]Local Vol'!$D$4:$K$199,8,FALSE),"")</f>
        <v>0</v>
      </c>
    </row>
    <row r="43" spans="1:7">
      <c r="A43" s="4">
        <f t="shared" ca="1" si="1"/>
        <v>41446</v>
      </c>
      <c r="B43" s="1" t="s">
        <v>7</v>
      </c>
      <c r="C43" s="1" t="s">
        <v>72</v>
      </c>
      <c r="D43" s="1" t="s">
        <v>73</v>
      </c>
      <c r="E43" s="4">
        <v>41445</v>
      </c>
      <c r="F43" s="5">
        <v>0</v>
      </c>
      <c r="G43" s="6">
        <f>IF(ISNUMBER(VLOOKUP(C43,'[1]Local Vol'!$D$3:$K$199,8,FALSE)),VLOOKUP(C43,'[1]Local Vol'!$D$4:$K$199,8,FALSE),"")</f>
        <v>0</v>
      </c>
    </row>
    <row r="44" spans="1:7">
      <c r="A44" s="4">
        <f t="shared" ca="1" si="1"/>
        <v>41446</v>
      </c>
      <c r="B44" s="1" t="s">
        <v>7</v>
      </c>
      <c r="C44" s="1" t="s">
        <v>74</v>
      </c>
      <c r="D44" s="1" t="s">
        <v>75</v>
      </c>
      <c r="E44" s="4">
        <f>[3]YCRQ!$B$3</f>
        <v>41627</v>
      </c>
      <c r="F44" s="5">
        <v>0.13244836487772704</v>
      </c>
      <c r="G44" s="6">
        <f>IF(ISNUMBER(VLOOKUP(C44,'[1]Local Vol'!$D$3:$K$199,8,FALSE)),VLOOKUP(C44,'[1]Local Vol'!$D$4:$K$199,8,FALSE),"")</f>
        <v>-3.9656168863400523E-2</v>
      </c>
    </row>
    <row r="45" spans="1:7">
      <c r="A45" s="4">
        <f t="shared" ca="1" si="1"/>
        <v>41446</v>
      </c>
      <c r="B45" s="1" t="s">
        <v>7</v>
      </c>
      <c r="C45" s="1" t="s">
        <v>76</v>
      </c>
      <c r="D45" s="1" t="s">
        <v>77</v>
      </c>
      <c r="E45" s="4">
        <f>[3]YBYQ!$B$3</f>
        <v>41627</v>
      </c>
      <c r="F45" s="5">
        <v>1.1775904165582087</v>
      </c>
      <c r="G45" s="6">
        <f>IF(ISNUMBER(VLOOKUP(C45,'[1]Local Vol'!$D$3:$K$199,8,FALSE)),VLOOKUP(C45,'[1]Local Vol'!$D$4:$K$199,8,FALSE),"")</f>
        <v>-7.8399628212540595E-2</v>
      </c>
    </row>
    <row r="46" spans="1:7">
      <c r="A46" s="4">
        <f t="shared" ca="1" si="1"/>
        <v>41446</v>
      </c>
      <c r="B46" s="1" t="s">
        <v>7</v>
      </c>
      <c r="C46" s="1" t="s">
        <v>78</v>
      </c>
      <c r="D46" s="1" t="s">
        <v>79</v>
      </c>
      <c r="E46" s="4">
        <f>[3]YBZQ!$B$3</f>
        <v>41627</v>
      </c>
      <c r="F46" s="5">
        <v>3.9478340411347368</v>
      </c>
      <c r="G46" s="6">
        <f>IF(ISNUMBER(VLOOKUP(C46,'[1]Local Vol'!$D$3:$K$199,8,FALSE)),VLOOKUP(C46,'[1]Local Vol'!$D$4:$K$199,8,FALSE),"")</f>
        <v>-0.28789777152501106</v>
      </c>
    </row>
    <row r="47" spans="1:7">
      <c r="A47" s="4">
        <f t="shared" ca="1" si="1"/>
        <v>41446</v>
      </c>
      <c r="B47" s="1" t="s">
        <v>7</v>
      </c>
      <c r="C47" s="1" t="s">
        <v>80</v>
      </c>
      <c r="D47" s="1" t="s">
        <v>81</v>
      </c>
      <c r="E47" s="4">
        <f>[3]YCNQ!$B$3</f>
        <v>41627</v>
      </c>
      <c r="F47" s="5">
        <v>4.3863225467795353</v>
      </c>
      <c r="G47" s="6">
        <f>IF(ISNUMBER(VLOOKUP(C47,'[1]Local Vol'!$D$3:$K$199,8,FALSE)),VLOOKUP(C47,'[1]Local Vol'!$D$4:$K$199,8,FALSE),"")</f>
        <v>-0.42121997140554451</v>
      </c>
    </row>
    <row r="48" spans="1:7">
      <c r="A48" s="4">
        <f t="shared" ca="1" si="1"/>
        <v>41446</v>
      </c>
      <c r="B48" s="1" t="s">
        <v>7</v>
      </c>
      <c r="C48" s="1" t="s">
        <v>82</v>
      </c>
      <c r="D48" s="1" t="s">
        <v>75</v>
      </c>
      <c r="E48" s="4">
        <f>[3]YCOQ!$B$3</f>
        <v>41627</v>
      </c>
      <c r="F48" s="5">
        <v>0.13208967248728709</v>
      </c>
      <c r="G48" s="6">
        <f>IF(ISNUMBER(VLOOKUP(C48,'[1]Local Vol'!$D$3:$K$199,8,FALSE)),VLOOKUP(C48,'[1]Local Vol'!$D$4:$K$199,8,FALSE),"")</f>
        <v>-3.9548709869630903E-2</v>
      </c>
    </row>
    <row r="49" spans="1:7">
      <c r="A49" s="4">
        <f t="shared" ca="1" si="1"/>
        <v>41446</v>
      </c>
      <c r="B49" s="1" t="s">
        <v>7</v>
      </c>
      <c r="C49" s="1" t="s">
        <v>83</v>
      </c>
      <c r="D49" s="1" t="s">
        <v>84</v>
      </c>
      <c r="E49" s="4">
        <f>[3]YCPQ!$B$3</f>
        <v>41627</v>
      </c>
      <c r="F49" s="5">
        <v>0.30087047130303812</v>
      </c>
      <c r="G49" s="6">
        <f>IF(ISNUMBER(VLOOKUP(C49,'[1]Local Vol'!$D$3:$K$199,8,FALSE)),VLOOKUP(C49,'[1]Local Vol'!$D$4:$K$199,8,FALSE),"")</f>
        <v>-0.15695797559831298</v>
      </c>
    </row>
    <row r="50" spans="1:7">
      <c r="A50" s="4">
        <f t="shared" ca="1" si="1"/>
        <v>41446</v>
      </c>
      <c r="B50" s="1" t="s">
        <v>7</v>
      </c>
      <c r="C50" s="1" t="s">
        <v>85</v>
      </c>
      <c r="D50" s="1" t="s">
        <v>79</v>
      </c>
      <c r="E50" s="4">
        <f>[3]YBZQ!$B$3</f>
        <v>41627</v>
      </c>
      <c r="F50" s="5">
        <v>9.8498778919286885</v>
      </c>
      <c r="G50" s="6">
        <f>IF(ISNUMBER(VLOOKUP(C50,'[1]Local Vol'!$D$3:$K$199,8,FALSE)),VLOOKUP(C50,'[1]Local Vol'!$D$4:$K$199,8,FALSE),"")</f>
        <v>-0.51681632444066072</v>
      </c>
    </row>
    <row r="51" spans="1:7">
      <c r="A51" s="4">
        <f t="shared" ca="1" si="1"/>
        <v>41446</v>
      </c>
      <c r="B51" s="1" t="s">
        <v>7</v>
      </c>
      <c r="C51" s="1" t="s">
        <v>86</v>
      </c>
      <c r="D51" s="1" t="s">
        <v>29</v>
      </c>
      <c r="E51" s="4">
        <v>41620</v>
      </c>
      <c r="F51" s="5">
        <v>165.99919425836282</v>
      </c>
      <c r="G51" s="6">
        <f>IF(ISNUMBER(VLOOKUP(C51,'[1]Local Vol'!$D$3:$K$199,8,FALSE)),VLOOKUP(C51,'[1]Local Vol'!$D$4:$K$199,8,FALSE),"")</f>
        <v>-0.1767938649976793</v>
      </c>
    </row>
    <row r="52" spans="1:7">
      <c r="A52" s="4">
        <f t="shared" ca="1" si="1"/>
        <v>41446</v>
      </c>
      <c r="B52" s="1" t="s">
        <v>7</v>
      </c>
      <c r="C52" s="1" t="s">
        <v>87</v>
      </c>
      <c r="D52" s="1" t="s">
        <v>88</v>
      </c>
      <c r="E52" s="4">
        <f>[3]YBZQ!$B$3</f>
        <v>41627</v>
      </c>
      <c r="F52" s="5">
        <v>2.2560757390924522</v>
      </c>
      <c r="G52" s="6">
        <f>IF(ISNUMBER(VLOOKUP(C52,'[1]Local Vol'!$D$3:$K$199,8,FALSE)),VLOOKUP(C52,'[1]Local Vol'!$D$4:$K$199,8,FALSE),"")</f>
        <v>-1.1444524603922936</v>
      </c>
    </row>
    <row r="53" spans="1:7">
      <c r="A53" s="4">
        <f t="shared" ca="1" si="1"/>
        <v>41446</v>
      </c>
      <c r="B53" s="1" t="s">
        <v>7</v>
      </c>
      <c r="C53" s="1" t="s">
        <v>89</v>
      </c>
      <c r="D53" s="1" t="s">
        <v>11</v>
      </c>
      <c r="E53" s="4">
        <v>41718</v>
      </c>
      <c r="F53" s="5">
        <v>349.59732079181225</v>
      </c>
      <c r="G53" s="6">
        <f>IF(ISNUMBER(VLOOKUP(C53,'[1]Local Vol'!$D$3:$K$199,8,FALSE)),VLOOKUP(C53,'[1]Local Vol'!$D$4:$K$199,8,FALSE),"")</f>
        <v>-5.7036546290586035E-2</v>
      </c>
    </row>
    <row r="54" spans="1:7">
      <c r="A54" s="4">
        <f t="shared" ca="1" si="1"/>
        <v>41446</v>
      </c>
      <c r="B54" s="1" t="s">
        <v>7</v>
      </c>
      <c r="C54" s="1" t="s">
        <v>90</v>
      </c>
      <c r="D54" s="1" t="s">
        <v>29</v>
      </c>
      <c r="E54" s="4">
        <v>41627</v>
      </c>
      <c r="F54" s="5">
        <v>259.55735247325208</v>
      </c>
      <c r="G54" s="6">
        <f>IF(ISNUMBER(VLOOKUP(C54,'[1]Local Vol'!$D$3:$K$199,8,FALSE)),VLOOKUP(C54,'[1]Local Vol'!$D$4:$K$199,8,FALSE),"")</f>
        <v>-0.2064145690093534</v>
      </c>
    </row>
    <row r="55" spans="1:7">
      <c r="A55" s="4">
        <f t="shared" ca="1" si="1"/>
        <v>41446</v>
      </c>
      <c r="B55" s="1" t="s">
        <v>7</v>
      </c>
      <c r="C55" s="1" t="s">
        <v>91</v>
      </c>
      <c r="D55" s="1" t="s">
        <v>11</v>
      </c>
      <c r="E55" s="4">
        <v>41536</v>
      </c>
      <c r="F55" s="5">
        <v>466.54490471629612</v>
      </c>
      <c r="G55" s="6">
        <f>IF(ISNUMBER(VLOOKUP(C55,'[1]Local Vol'!$D$3:$K$199,8,FALSE)),VLOOKUP(C55,'[1]Local Vol'!$D$4:$K$199,8,FALSE),"")</f>
        <v>2.4249965524117491E-2</v>
      </c>
    </row>
    <row r="56" spans="1:7">
      <c r="A56" s="4">
        <f t="shared" ca="1" si="1"/>
        <v>41446</v>
      </c>
      <c r="B56" s="1" t="s">
        <v>7</v>
      </c>
      <c r="C56" s="1" t="s">
        <v>92</v>
      </c>
      <c r="D56" s="1" t="s">
        <v>93</v>
      </c>
      <c r="E56" s="4">
        <v>41536</v>
      </c>
      <c r="F56" s="5">
        <v>118.20253899106741</v>
      </c>
      <c r="G56" s="6">
        <f>IF(ISNUMBER(VLOOKUP(C56,'[1]Local Vol'!$D$3:$K$199,8,FALSE)),VLOOKUP(C56,'[1]Local Vol'!$D$4:$K$199,8,FALSE),"")</f>
        <v>-2.5123147567969295E-2</v>
      </c>
    </row>
    <row r="57" spans="1:7">
      <c r="A57" s="4">
        <f t="shared" ca="1" si="1"/>
        <v>41446</v>
      </c>
      <c r="B57" s="1" t="s">
        <v>7</v>
      </c>
      <c r="C57" s="1" t="s">
        <v>94</v>
      </c>
      <c r="D57" s="1" t="s">
        <v>29</v>
      </c>
      <c r="E57" s="4">
        <v>41662</v>
      </c>
      <c r="F57" s="5">
        <v>231.50206863524758</v>
      </c>
      <c r="G57" s="6">
        <f>IF(ISNUMBER(VLOOKUP(C57,'[1]Local Vol'!$D$3:$K$199,8,FALSE)),VLOOKUP(C57,'[1]Local Vol'!$D$4:$K$199,8,FALSE),"")</f>
        <v>-0.11237383467571815</v>
      </c>
    </row>
    <row r="58" spans="1:7">
      <c r="A58" s="4">
        <f t="shared" ca="1" si="1"/>
        <v>41446</v>
      </c>
      <c r="B58" s="1" t="s">
        <v>7</v>
      </c>
      <c r="C58" s="1" t="s">
        <v>95</v>
      </c>
      <c r="D58" s="1" t="s">
        <v>96</v>
      </c>
      <c r="E58" s="4">
        <v>41534</v>
      </c>
      <c r="F58" s="5">
        <v>2.5933994014994757</v>
      </c>
      <c r="G58" s="6">
        <f>IF(ISNUMBER(VLOOKUP(C58,'[1]Local Vol'!$D$3:$K$199,8,FALSE)),VLOOKUP(C58,'[1]Local Vol'!$D$4:$K$199,8,FALSE),"")</f>
        <v>-6.769860541535111E-3</v>
      </c>
    </row>
    <row r="59" spans="1:7">
      <c r="A59" s="4">
        <f t="shared" ca="1" si="1"/>
        <v>41446</v>
      </c>
      <c r="B59" s="1" t="s">
        <v>7</v>
      </c>
      <c r="C59" s="1" t="s">
        <v>97</v>
      </c>
      <c r="D59" s="1" t="s">
        <v>96</v>
      </c>
      <c r="E59" s="4">
        <v>41627</v>
      </c>
      <c r="F59" s="5">
        <v>3.3647883036407547</v>
      </c>
      <c r="G59" s="6">
        <f>IF(ISNUMBER(VLOOKUP(C59,'[1]Local Vol'!$D$3:$K$199,8,FALSE)),VLOOKUP(C59,'[1]Local Vol'!$D$4:$K$199,8,FALSE),"")</f>
        <v>1.110777495465731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2013-06-21T07:22:40Z</dcterms:created>
  <dcterms:modified xsi:type="dcterms:W3CDTF">2013-06-21T07:24:43Z</dcterms:modified>
</cp:coreProperties>
</file>